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58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23" i="1" l="1"/>
  <c r="C4" i="1"/>
  <c r="C5" i="1"/>
  <c r="C6" i="1"/>
  <c r="C7" i="1"/>
  <c r="C8" i="1"/>
  <c r="C9" i="1"/>
  <c r="C10" i="1"/>
  <c r="C11" i="1"/>
  <c r="C12" i="1"/>
  <c r="C13" i="1"/>
  <c r="C3" i="1"/>
  <c r="G4" i="1"/>
  <c r="G5" i="1"/>
  <c r="G6" i="1"/>
  <c r="G7" i="1"/>
  <c r="G8" i="1"/>
  <c r="G9" i="1"/>
  <c r="G10" i="1"/>
  <c r="G11" i="1"/>
  <c r="G12" i="1"/>
  <c r="G13" i="1"/>
  <c r="G3" i="1"/>
  <c r="F4" i="1"/>
  <c r="F5" i="1"/>
  <c r="F6" i="1"/>
  <c r="F7" i="1"/>
  <c r="F8" i="1"/>
  <c r="F9" i="1"/>
  <c r="F10" i="1"/>
  <c r="F11" i="1"/>
  <c r="F12" i="1"/>
  <c r="F13" i="1"/>
  <c r="F3" i="1"/>
  <c r="E4" i="1"/>
  <c r="E5" i="1"/>
  <c r="E6" i="1"/>
  <c r="E7" i="1"/>
  <c r="E8" i="1"/>
  <c r="E9" i="1"/>
  <c r="E10" i="1"/>
  <c r="E11" i="1"/>
  <c r="E12" i="1"/>
  <c r="E13" i="1"/>
  <c r="E3" i="1"/>
  <c r="D4" i="1" l="1"/>
  <c r="D5" i="1"/>
  <c r="D6" i="1"/>
  <c r="D7" i="1"/>
  <c r="D8" i="1"/>
  <c r="D9" i="1"/>
  <c r="D10" i="1"/>
  <c r="D11" i="1"/>
  <c r="D12" i="1"/>
  <c r="D13" i="1"/>
  <c r="D3" i="1"/>
</calcChain>
</file>

<file path=xl/sharedStrings.xml><?xml version="1.0" encoding="utf-8"?>
<sst xmlns="http://schemas.openxmlformats.org/spreadsheetml/2006/main" count="65" uniqueCount="62">
  <si>
    <t>CÔNG TY XUẤT NHẬP KHẨU Ô TÔ</t>
  </si>
  <si>
    <t>Mã Hàng</t>
  </si>
  <si>
    <t>Tên xe</t>
  </si>
  <si>
    <t>Nước Lắp Ráp</t>
  </si>
  <si>
    <t>Giá Xuất Xưởng</t>
  </si>
  <si>
    <t>Thuế</t>
  </si>
  <si>
    <t>Giá Thành</t>
  </si>
  <si>
    <t>TOZAVN</t>
  </si>
  <si>
    <t>FOLAVN</t>
  </si>
  <si>
    <t>TOCONB</t>
  </si>
  <si>
    <t>MIJOVN</t>
  </si>
  <si>
    <t>TOCAVN</t>
  </si>
  <si>
    <t>FOLANB</t>
  </si>
  <si>
    <t>MIPAVN</t>
  </si>
  <si>
    <t>FOESVN</t>
  </si>
  <si>
    <t>MIJONB</t>
  </si>
  <si>
    <t>TOESVN</t>
  </si>
  <si>
    <t>MIZAVN</t>
  </si>
  <si>
    <t>Mã hiệu</t>
  </si>
  <si>
    <t>TO</t>
  </si>
  <si>
    <t>FO</t>
  </si>
  <si>
    <t>MI</t>
  </si>
  <si>
    <t>Nhãn hiệu</t>
  </si>
  <si>
    <t>TOYOTA</t>
  </si>
  <si>
    <t>FORD</t>
  </si>
  <si>
    <t>MITSUBISHI</t>
  </si>
  <si>
    <t>Đơn Giá (USD)</t>
  </si>
  <si>
    <t>Mã Loại</t>
  </si>
  <si>
    <t>Loại Xe</t>
  </si>
  <si>
    <t>VN</t>
  </si>
  <si>
    <t>NB</t>
  </si>
  <si>
    <t>CO</t>
  </si>
  <si>
    <t>CA</t>
  </si>
  <si>
    <t>ZA</t>
  </si>
  <si>
    <t>LA</t>
  </si>
  <si>
    <t>ES</t>
  </si>
  <si>
    <t>JO</t>
  </si>
  <si>
    <t>PA</t>
  </si>
  <si>
    <t>COROLA</t>
  </si>
  <si>
    <t>ZACE</t>
  </si>
  <si>
    <t>CAMRY</t>
  </si>
  <si>
    <t>LASER</t>
  </si>
  <si>
    <t>ESCAPE</t>
  </si>
  <si>
    <t>JOLIE</t>
  </si>
  <si>
    <t>PAJERO</t>
  </si>
  <si>
    <t>Bảng 3: Thống kê</t>
  </si>
  <si>
    <t>Nhãn Hiệu</t>
  </si>
  <si>
    <t>Tổng Số Xe</t>
  </si>
  <si>
    <t>Bảng 1:</t>
  </si>
  <si>
    <t>Bảng 2:</t>
  </si>
  <si>
    <t xml:space="preserve"> Trung Bình</t>
  </si>
  <si>
    <t xml:space="preserve">Giá Thành </t>
  </si>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</sst>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USD]\ #,##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quotePrefix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4" workbookViewId="0">
      <selection activeCell="G24" sqref="G24"/>
    </sheetView>
  </sheetViews>
  <sheetFormatPr defaultRowHeight="15.75" x14ac:dyDescent="0.25"/>
  <cols>
    <col min="1" max="1" width="9.140625" style="1"/>
    <col min="2" max="2" width="15.5703125" style="1" customWidth="1"/>
    <col min="3" max="3" width="25.85546875" style="1" customWidth="1"/>
    <col min="4" max="4" width="18" style="1" customWidth="1"/>
    <col min="5" max="5" width="17.7109375" style="1" customWidth="1"/>
    <col min="6" max="6" width="16.140625" style="1" customWidth="1"/>
    <col min="7" max="7" width="17.7109375" style="1" customWidth="1"/>
    <col min="8" max="8" width="14.28515625" style="1" customWidth="1"/>
    <col min="9" max="9" width="12" style="1" customWidth="1"/>
    <col min="10" max="10" width="14.85546875" style="1" customWidth="1"/>
    <col min="11" max="16384" width="9.140625" style="1"/>
  </cols>
  <sheetData>
    <row r="1" spans="1:7" ht="18.75" x14ac:dyDescent="0.3">
      <c r="B1" s="9" t="s">
        <v>0</v>
      </c>
      <c r="C1" s="9"/>
      <c r="D1" s="9"/>
      <c r="E1" s="9"/>
      <c r="F1" s="9"/>
      <c r="G1" s="9"/>
    </row>
    <row r="2" spans="1:7" x14ac:dyDescent="0.25">
      <c r="A2" s="3" t="s">
        <v>52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25">
      <c r="A3" s="8" t="s">
        <v>53</v>
      </c>
      <c r="B3" s="2" t="s">
        <v>7</v>
      </c>
      <c r="C3" s="2" t="str">
        <f>HLOOKUP(LEFT(B3,2),$B$16:$E$17,2,0)&amp;" "&amp; VLOOKUP(MID(B3,3,2),$B$20:$E$27,2,0)</f>
        <v>TOYOTA ZACE</v>
      </c>
      <c r="D3" s="6" t="str">
        <f>IF(RIGHT(B3,2)="VN","Việt Nam",IF(RIGHT(B3,2)="NB","Nhật Bản",))</f>
        <v>Việt Nam</v>
      </c>
      <c r="E3" s="6">
        <f>IF(D3="Việt Nam",VLOOKUP(MID(B3,3,2),$B$20:$E$27,3,),IF(D3="Nhật Bản",VLOOKUP(MID(B3,3,2),$B$20:$E$27,4,),))</f>
        <v>20000</v>
      </c>
      <c r="F3" s="6">
        <f>IF(D3="Việt Nam",0,E3*10%)</f>
        <v>0</v>
      </c>
      <c r="G3" s="13">
        <f>E3+F3</f>
        <v>20000</v>
      </c>
    </row>
    <row r="4" spans="1:7" x14ac:dyDescent="0.25">
      <c r="A4" s="8" t="s">
        <v>54</v>
      </c>
      <c r="B4" s="2" t="s">
        <v>8</v>
      </c>
      <c r="C4" s="2" t="str">
        <f t="shared" ref="C4:C13" si="0">HLOOKUP(LEFT(B4,2),$B$16:$E$17,2,0)&amp;" "&amp; VLOOKUP(MID(B4,3,2),$B$20:$E$27,2,0)</f>
        <v>FORD LASER</v>
      </c>
      <c r="D4" s="6" t="str">
        <f t="shared" ref="D4:D13" si="1">IF(RIGHT(B4,2)="VN","Việt Nam",IF(RIGHT(B4,2)="NB","Nhật Bản",))</f>
        <v>Việt Nam</v>
      </c>
      <c r="E4" s="6">
        <f t="shared" ref="E4:E13" si="2">IF(D4="Việt Nam",VLOOKUP(MID(B4,3,2),$B$20:$E$27,3,),IF(D4="Nhật Bản",VLOOKUP(MID(B4,3,2),$B$20:$E$27,4,),))</f>
        <v>21500</v>
      </c>
      <c r="F4" s="6">
        <f t="shared" ref="F4:F13" si="3">IF(D4="Việt Nam",0,E4*10%)</f>
        <v>0</v>
      </c>
      <c r="G4" s="13">
        <f t="shared" ref="G4:G13" si="4">E4+F4</f>
        <v>21500</v>
      </c>
    </row>
    <row r="5" spans="1:7" x14ac:dyDescent="0.25">
      <c r="A5" s="8" t="s">
        <v>55</v>
      </c>
      <c r="B5" s="2" t="s">
        <v>9</v>
      </c>
      <c r="C5" s="2" t="str">
        <f t="shared" si="0"/>
        <v>TOYOTA COROLA</v>
      </c>
      <c r="D5" s="6" t="str">
        <f t="shared" si="1"/>
        <v>Nhật Bản</v>
      </c>
      <c r="E5" s="6">
        <f t="shared" si="2"/>
        <v>21500</v>
      </c>
      <c r="F5" s="6">
        <f t="shared" si="3"/>
        <v>2150</v>
      </c>
      <c r="G5" s="13">
        <f t="shared" si="4"/>
        <v>23650</v>
      </c>
    </row>
    <row r="6" spans="1:7" x14ac:dyDescent="0.25">
      <c r="A6" s="8" t="s">
        <v>56</v>
      </c>
      <c r="B6" s="2" t="s">
        <v>10</v>
      </c>
      <c r="C6" s="2" t="str">
        <f t="shared" si="0"/>
        <v>MITSUBISHI JOLIE</v>
      </c>
      <c r="D6" s="6" t="str">
        <f t="shared" si="1"/>
        <v>Việt Nam</v>
      </c>
      <c r="E6" s="6">
        <f t="shared" si="2"/>
        <v>20000</v>
      </c>
      <c r="F6" s="6">
        <f t="shared" si="3"/>
        <v>0</v>
      </c>
      <c r="G6" s="13">
        <f t="shared" si="4"/>
        <v>20000</v>
      </c>
    </row>
    <row r="7" spans="1:7" x14ac:dyDescent="0.25">
      <c r="A7" s="8" t="s">
        <v>57</v>
      </c>
      <c r="B7" s="2" t="s">
        <v>11</v>
      </c>
      <c r="C7" s="2" t="str">
        <f t="shared" si="0"/>
        <v>TOYOTA CAMRY</v>
      </c>
      <c r="D7" s="6" t="str">
        <f t="shared" si="1"/>
        <v>Việt Nam</v>
      </c>
      <c r="E7" s="6">
        <f t="shared" si="2"/>
        <v>36300</v>
      </c>
      <c r="F7" s="6">
        <f t="shared" si="3"/>
        <v>0</v>
      </c>
      <c r="G7" s="13">
        <f t="shared" si="4"/>
        <v>36300</v>
      </c>
    </row>
    <row r="8" spans="1:7" x14ac:dyDescent="0.25">
      <c r="A8" s="8" t="s">
        <v>58</v>
      </c>
      <c r="B8" s="2" t="s">
        <v>12</v>
      </c>
      <c r="C8" s="2" t="str">
        <f t="shared" si="0"/>
        <v>FORD LASER</v>
      </c>
      <c r="D8" s="6" t="str">
        <f t="shared" si="1"/>
        <v>Nhật Bản</v>
      </c>
      <c r="E8" s="6">
        <f t="shared" si="2"/>
        <v>23000</v>
      </c>
      <c r="F8" s="6">
        <f t="shared" si="3"/>
        <v>2300</v>
      </c>
      <c r="G8" s="13">
        <f t="shared" si="4"/>
        <v>25300</v>
      </c>
    </row>
    <row r="9" spans="1:7" x14ac:dyDescent="0.25">
      <c r="A9" s="8" t="s">
        <v>59</v>
      </c>
      <c r="B9" s="2" t="s">
        <v>13</v>
      </c>
      <c r="C9" s="2" t="str">
        <f t="shared" si="0"/>
        <v>MITSUBISHI PAJERO</v>
      </c>
      <c r="D9" s="6" t="str">
        <f t="shared" si="1"/>
        <v>Việt Nam</v>
      </c>
      <c r="E9" s="6">
        <f t="shared" si="2"/>
        <v>36000</v>
      </c>
      <c r="F9" s="6">
        <f t="shared" si="3"/>
        <v>0</v>
      </c>
      <c r="G9" s="13">
        <f t="shared" si="4"/>
        <v>36000</v>
      </c>
    </row>
    <row r="10" spans="1:7" x14ac:dyDescent="0.25">
      <c r="A10" s="8" t="s">
        <v>60</v>
      </c>
      <c r="B10" s="2" t="s">
        <v>14</v>
      </c>
      <c r="C10" s="2" t="str">
        <f t="shared" si="0"/>
        <v>FORD ESCAPE</v>
      </c>
      <c r="D10" s="6" t="str">
        <f t="shared" si="1"/>
        <v>Việt Nam</v>
      </c>
      <c r="E10" s="6">
        <f t="shared" si="2"/>
        <v>34000</v>
      </c>
      <c r="F10" s="6">
        <f t="shared" si="3"/>
        <v>0</v>
      </c>
      <c r="G10" s="13">
        <f t="shared" si="4"/>
        <v>34000</v>
      </c>
    </row>
    <row r="11" spans="1:7" x14ac:dyDescent="0.25">
      <c r="A11" s="8" t="s">
        <v>61</v>
      </c>
      <c r="B11" s="2" t="s">
        <v>15</v>
      </c>
      <c r="C11" s="2" t="str">
        <f t="shared" si="0"/>
        <v>MITSUBISHI JOLIE</v>
      </c>
      <c r="D11" s="6" t="str">
        <f t="shared" si="1"/>
        <v>Nhật Bản</v>
      </c>
      <c r="E11" s="6">
        <f t="shared" si="2"/>
        <v>21000</v>
      </c>
      <c r="F11" s="6">
        <f t="shared" si="3"/>
        <v>2100</v>
      </c>
      <c r="G11" s="13">
        <f t="shared" si="4"/>
        <v>23100</v>
      </c>
    </row>
    <row r="12" spans="1:7" x14ac:dyDescent="0.25">
      <c r="A12" s="3">
        <v>10</v>
      </c>
      <c r="B12" s="2" t="s">
        <v>16</v>
      </c>
      <c r="C12" s="2" t="str">
        <f t="shared" si="0"/>
        <v>TOYOTA ESCAPE</v>
      </c>
      <c r="D12" s="6" t="str">
        <f t="shared" si="1"/>
        <v>Việt Nam</v>
      </c>
      <c r="E12" s="6">
        <f t="shared" si="2"/>
        <v>34000</v>
      </c>
      <c r="F12" s="6">
        <f t="shared" si="3"/>
        <v>0</v>
      </c>
      <c r="G12" s="13">
        <f t="shared" si="4"/>
        <v>34000</v>
      </c>
    </row>
    <row r="13" spans="1:7" x14ac:dyDescent="0.25">
      <c r="A13" s="3">
        <v>11</v>
      </c>
      <c r="B13" s="2" t="s">
        <v>17</v>
      </c>
      <c r="C13" s="2" t="str">
        <f t="shared" si="0"/>
        <v>MITSUBISHI ZACE</v>
      </c>
      <c r="D13" s="6" t="str">
        <f t="shared" si="1"/>
        <v>Việt Nam</v>
      </c>
      <c r="E13" s="6">
        <f t="shared" si="2"/>
        <v>20000</v>
      </c>
      <c r="F13" s="6">
        <f t="shared" si="3"/>
        <v>0</v>
      </c>
      <c r="G13" s="13">
        <f t="shared" si="4"/>
        <v>20000</v>
      </c>
    </row>
    <row r="15" spans="1:7" x14ac:dyDescent="0.25">
      <c r="B15" s="5" t="s">
        <v>48</v>
      </c>
    </row>
    <row r="16" spans="1:7" x14ac:dyDescent="0.25">
      <c r="B16" s="7" t="s">
        <v>18</v>
      </c>
      <c r="C16" s="7" t="s">
        <v>19</v>
      </c>
      <c r="D16" s="7" t="s">
        <v>20</v>
      </c>
      <c r="E16" s="7" t="s">
        <v>21</v>
      </c>
    </row>
    <row r="17" spans="2:10" x14ac:dyDescent="0.25">
      <c r="B17" s="6" t="s">
        <v>22</v>
      </c>
      <c r="C17" s="6" t="s">
        <v>23</v>
      </c>
      <c r="D17" s="6" t="s">
        <v>24</v>
      </c>
      <c r="E17" s="6" t="s">
        <v>25</v>
      </c>
    </row>
    <row r="19" spans="2:10" x14ac:dyDescent="0.25">
      <c r="B19" s="5" t="s">
        <v>49</v>
      </c>
      <c r="D19" s="10" t="s">
        <v>26</v>
      </c>
      <c r="E19" s="10"/>
    </row>
    <row r="20" spans="2:10" x14ac:dyDescent="0.25">
      <c r="B20" s="7" t="s">
        <v>27</v>
      </c>
      <c r="C20" s="7" t="s">
        <v>28</v>
      </c>
      <c r="D20" s="7" t="s">
        <v>29</v>
      </c>
      <c r="E20" s="7" t="s">
        <v>30</v>
      </c>
      <c r="G20" s="11" t="s">
        <v>45</v>
      </c>
      <c r="H20" s="12"/>
      <c r="I20" s="12"/>
      <c r="J20" s="12"/>
    </row>
    <row r="21" spans="2:10" x14ac:dyDescent="0.25">
      <c r="B21" s="6" t="s">
        <v>31</v>
      </c>
      <c r="C21" s="2" t="s">
        <v>38</v>
      </c>
      <c r="D21" s="6">
        <v>20500</v>
      </c>
      <c r="E21" s="6">
        <v>21500</v>
      </c>
    </row>
    <row r="22" spans="2:10" x14ac:dyDescent="0.25">
      <c r="B22" s="6" t="s">
        <v>32</v>
      </c>
      <c r="C22" s="2" t="s">
        <v>40</v>
      </c>
      <c r="D22" s="6">
        <v>36300</v>
      </c>
      <c r="E22" s="6">
        <v>37000</v>
      </c>
      <c r="G22" s="7" t="s">
        <v>46</v>
      </c>
      <c r="H22" s="7" t="s">
        <v>47</v>
      </c>
      <c r="I22" s="7" t="s">
        <v>51</v>
      </c>
      <c r="J22" s="7" t="s">
        <v>50</v>
      </c>
    </row>
    <row r="23" spans="2:10" x14ac:dyDescent="0.25">
      <c r="B23" s="6" t="s">
        <v>33</v>
      </c>
      <c r="C23" s="2" t="s">
        <v>39</v>
      </c>
      <c r="D23" s="6">
        <v>20000</v>
      </c>
      <c r="E23" s="6">
        <v>22000</v>
      </c>
      <c r="G23" s="2" t="s">
        <v>23</v>
      </c>
      <c r="H23" s="2">
        <f>COUNTIF($C$3:$C$13,"TOYOTA LASER")</f>
        <v>0</v>
      </c>
      <c r="I23" s="2"/>
      <c r="J23" s="2"/>
    </row>
    <row r="24" spans="2:10" x14ac:dyDescent="0.25">
      <c r="B24" s="6" t="s">
        <v>34</v>
      </c>
      <c r="C24" s="2" t="s">
        <v>41</v>
      </c>
      <c r="D24" s="6">
        <v>21500</v>
      </c>
      <c r="E24" s="6">
        <v>23000</v>
      </c>
      <c r="G24" s="2" t="s">
        <v>24</v>
      </c>
      <c r="H24" s="2"/>
      <c r="I24" s="2"/>
      <c r="J24" s="2"/>
    </row>
    <row r="25" spans="2:10" x14ac:dyDescent="0.25">
      <c r="B25" s="6" t="s">
        <v>35</v>
      </c>
      <c r="C25" s="2" t="s">
        <v>42</v>
      </c>
      <c r="D25" s="6">
        <v>34000</v>
      </c>
      <c r="E25" s="6">
        <v>35000</v>
      </c>
      <c r="G25" s="2" t="s">
        <v>25</v>
      </c>
      <c r="H25" s="2"/>
      <c r="I25" s="2"/>
      <c r="J25" s="2"/>
    </row>
    <row r="26" spans="2:10" x14ac:dyDescent="0.25">
      <c r="B26" s="6" t="s">
        <v>36</v>
      </c>
      <c r="C26" s="2" t="s">
        <v>43</v>
      </c>
      <c r="D26" s="6">
        <v>20000</v>
      </c>
      <c r="E26" s="6">
        <v>21000</v>
      </c>
    </row>
    <row r="27" spans="2:10" x14ac:dyDescent="0.25">
      <c r="B27" s="6" t="s">
        <v>37</v>
      </c>
      <c r="C27" s="2" t="s">
        <v>44</v>
      </c>
      <c r="D27" s="6">
        <v>36000</v>
      </c>
      <c r="E27" s="6">
        <v>38000</v>
      </c>
    </row>
  </sheetData>
  <mergeCells count="3">
    <mergeCell ref="B1:G1"/>
    <mergeCell ref="D19:E19"/>
    <mergeCell ref="G20:J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2015-04-16T01:13:10Z</dcterms:created>
  <dcterms:modified xsi:type="dcterms:W3CDTF">2015-04-16T07:18:50Z</dcterms:modified>
</cp:coreProperties>
</file>